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чёт" sheetId="1" state="visible" r:id="rId1"/>
    <sheet xmlns:r="http://schemas.openxmlformats.org/officeDocument/2006/relationships" name="Источник" sheetId="2" state="visible" r:id="rId2"/>
  </sheets>
  <definedNames>
    <definedName name="_xlnm._FilterDatabase" localSheetId="0" hidden="1">'Расчёт'!$A$8:$G$10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&quot; сум&quot;"/>
  </numFmts>
  <fonts count="4">
    <font>
      <name val="Calibri"/>
      <family val="2"/>
      <color theme="1"/>
      <sz val="11"/>
      <scheme val="minor"/>
    </font>
    <font>
      <b val="1"/>
      <sz val="13"/>
    </font>
    <font>
      <i val="1"/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9" fontId="0" fillId="2" borderId="1" pivotButton="0" quotePrefix="0" xfId="0"/>
    <xf numFmtId="0" fontId="3" fillId="3" borderId="1" applyAlignment="1" pivotButton="0" quotePrefix="0" xfId="0">
      <alignment horizontal="center" wrapText="1"/>
    </xf>
    <xf numFmtId="0" fontId="0" fillId="0" borderId="1" pivotButton="0" quotePrefix="0" xfId="0"/>
    <xf numFmtId="9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9" fontId="3" fillId="0" borderId="1" pivotButton="0" quotePrefix="0" xfId="0"/>
    <xf numFmtId="164" fontId="3" fillId="0" borderId="1" pivotButton="0" quotePrefix="0" xfId="0"/>
    <xf numFmtId="0" fontId="3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6" customWidth="1" min="1" max="1"/>
    <col width="26" customWidth="1" min="2" max="2"/>
    <col width="10" customWidth="1" min="3" max="3"/>
    <col width="22" customWidth="1" min="4" max="4"/>
    <col width="30" customWidth="1" min="5" max="5"/>
    <col width="16" customWidth="1" min="6" max="6"/>
    <col width="46" customWidth="1" min="7" max="7"/>
  </cols>
  <sheetData>
    <row r="1">
      <c r="A1" s="1" t="inlineStr">
        <is>
          <t>Разбивка стоимости работ по договору — ЧЕРНОВИК</t>
        </is>
      </c>
    </row>
    <row r="2">
      <c r="A2" s="2" t="inlineStr">
        <is>
          <t>Жёлтые ячейки — входные данные (из постановки задачи куратора). Остальное — формулы.</t>
        </is>
      </c>
    </row>
    <row r="4">
      <c r="A4" s="3" t="inlineStr">
        <is>
          <t>Общая стоимость работ</t>
        </is>
      </c>
      <c r="B4" s="4" t="n">
        <v>4250000</v>
      </c>
    </row>
    <row r="5">
      <c r="A5" s="3" t="inlineStr">
        <is>
          <t>Доля предоплаты</t>
        </is>
      </c>
      <c r="B5" s="5" t="n">
        <v>0.2</v>
      </c>
    </row>
    <row r="6">
      <c r="A6" s="3" t="inlineStr">
        <is>
          <t>Доля окончательного платежа</t>
        </is>
      </c>
      <c r="B6" s="5" t="n">
        <v>0.8</v>
      </c>
    </row>
    <row r="8">
      <c r="A8" s="6" t="inlineStr">
        <is>
          <t>№</t>
        </is>
      </c>
      <c r="B8" s="6" t="inlineStr">
        <is>
          <t>Платёж</t>
        </is>
      </c>
      <c r="C8" s="6" t="inlineStr">
        <is>
          <t>Доля</t>
        </is>
      </c>
      <c r="D8" s="6" t="inlineStr">
        <is>
          <t>Сумма (формула), сум</t>
        </is>
      </c>
      <c r="E8" s="6" t="inlineStr">
        <is>
          <t>Сумма из постановки задачи, сум</t>
        </is>
      </c>
      <c r="F8" s="6" t="inlineStr">
        <is>
          <t>Расхождение</t>
        </is>
      </c>
      <c r="G8" s="6" t="inlineStr">
        <is>
          <t>Условие платежа</t>
        </is>
      </c>
    </row>
    <row r="9">
      <c r="A9" s="7" t="n">
        <v>1</v>
      </c>
      <c r="B9" s="7" t="inlineStr">
        <is>
          <t>Предоплата</t>
        </is>
      </c>
      <c r="C9" s="8">
        <f>$B$5</f>
        <v/>
      </c>
      <c r="D9" s="9">
        <f>$B$4*$B$5</f>
        <v/>
      </c>
      <c r="E9" s="9" t="n">
        <v>850000</v>
      </c>
      <c r="F9" s="9">
        <f>D9-E9</f>
        <v/>
      </c>
      <c r="G9" s="7" t="inlineStr">
        <is>
          <t>После подписания Договора</t>
        </is>
      </c>
    </row>
    <row r="10">
      <c r="A10" s="7" t="n">
        <v>2</v>
      </c>
      <c r="B10" s="7" t="inlineStr">
        <is>
          <t>Окончательный платёж</t>
        </is>
      </c>
      <c r="C10" s="8">
        <f>$B$6</f>
        <v/>
      </c>
      <c r="D10" s="9">
        <f>$B$4*$B$6</f>
        <v/>
      </c>
      <c r="E10" s="9" t="n">
        <v>3400000</v>
      </c>
      <c r="F10" s="9">
        <f>D10-E10</f>
        <v/>
      </c>
      <c r="G10" s="7" t="inlineStr">
        <is>
          <t>После полного завершения и сдачи работ</t>
        </is>
      </c>
    </row>
    <row r="11">
      <c r="A11" s="10" t="n"/>
      <c r="B11" s="10" t="inlineStr">
        <is>
          <t>ИТОГО</t>
        </is>
      </c>
      <c r="C11" s="11">
        <f>SUM(C9:C10)</f>
        <v/>
      </c>
      <c r="D11" s="12">
        <f>SUM(D9:D10)</f>
        <v/>
      </c>
      <c r="E11" s="12">
        <f>SUM(E9:E10)</f>
        <v/>
      </c>
      <c r="F11" s="12">
        <f>SUM(F9:F10)</f>
        <v/>
      </c>
      <c r="G11" s="10" t="n"/>
    </row>
    <row r="13">
      <c r="A13" s="3" t="inlineStr">
        <is>
          <t>Контроль: итог формул = общая стоимость?</t>
        </is>
      </c>
      <c r="D13">
        <f>IF(D11=$B$4,"СХОДИТСЯ","РАСХОЖДЕНИЕ: "&amp;TEXT(D11-$B$4,"# ##0"))</f>
        <v/>
      </c>
    </row>
    <row r="14">
      <c r="A14" s="3" t="inlineStr">
        <is>
          <t>Контроль: доли в сумме = 100 %?</t>
        </is>
      </c>
      <c r="D14">
        <f>IF(C11=1,"СХОДИТСЯ","РАСХОЖДЕНИЕ")</f>
        <v/>
      </c>
    </row>
    <row r="15">
      <c r="A15" s="3" t="inlineStr">
        <is>
          <t>Контроль: суммы формул = суммы из постановки задачи?</t>
        </is>
      </c>
      <c r="D15">
        <f>IF(F11=0,"СХОДИТСЯ","РАСХОЖДЕНИЕ")</f>
        <v/>
      </c>
    </row>
  </sheetData>
  <autoFilter ref="A8:G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96" customWidth="1" min="3" max="3"/>
  </cols>
  <sheetData>
    <row r="1">
      <c r="A1" s="13" t="inlineStr">
        <is>
          <t>Показатель</t>
        </is>
      </c>
      <c r="B1" s="13" t="inlineStr">
        <is>
          <t>Значение</t>
        </is>
      </c>
      <c r="C1" s="13" t="inlineStr">
        <is>
          <t>Источник</t>
        </is>
      </c>
    </row>
    <row r="2">
      <c r="A2" s="7" t="inlineStr">
        <is>
          <t>Общая стоимость работ</t>
        </is>
      </c>
      <c r="B2" s="7" t="n">
        <v>4250000</v>
      </c>
      <c r="C2" s="7" t="inlineStr">
        <is>
          <t>Постановка задачи куратора от 03.09.2026, текст: «общая стоимость работ — 4 250 000 сум»</t>
        </is>
      </c>
    </row>
    <row r="3">
      <c r="A3" s="7" t="inlineStr">
        <is>
          <t>Доля предоплаты</t>
        </is>
      </c>
      <c r="B3" s="7" t="inlineStr">
        <is>
          <t>20 %</t>
        </is>
      </c>
      <c r="C3" s="7" t="inlineStr">
        <is>
          <t>Постановка задачи: «20% — предоплата после подписания договора»</t>
        </is>
      </c>
    </row>
    <row r="4">
      <c r="A4" s="7" t="inlineStr">
        <is>
          <t>Сумма предоплаты</t>
        </is>
      </c>
      <c r="B4" s="7" t="n">
        <v>850000</v>
      </c>
      <c r="C4" s="7" t="inlineStr">
        <is>
          <t>Постановка задачи: «20% = 850 000 сум»</t>
        </is>
      </c>
    </row>
    <row r="5">
      <c r="A5" s="7" t="inlineStr">
        <is>
          <t>Доля окончательного платежа</t>
        </is>
      </c>
      <c r="B5" s="7" t="inlineStr">
        <is>
          <t>80 %</t>
        </is>
      </c>
      <c r="C5" s="7" t="inlineStr">
        <is>
          <t>Постановка задачи: «80% — окончательный платеж после полного завершения и сдачи работ»</t>
        </is>
      </c>
    </row>
    <row r="6">
      <c r="A6" s="7" t="inlineStr">
        <is>
          <t>Сумма окончательного платежа</t>
        </is>
      </c>
      <c r="B6" s="7" t="n">
        <v>3400000</v>
      </c>
      <c r="C6" s="7" t="inlineStr">
        <is>
          <t>Постановка задачи: «80% = 3 400 000 сум»</t>
        </is>
      </c>
    </row>
    <row r="7">
      <c r="A7" s="7" t="inlineStr">
        <is>
          <t>Итого</t>
        </is>
      </c>
      <c r="B7" s="7" t="n">
        <v>4250000</v>
      </c>
      <c r="C7" s="7" t="inlineStr">
        <is>
          <t>Постановка задачи: «Итого = 4 250 000 сум»</t>
        </is>
      </c>
    </row>
    <row r="8">
      <c r="A8" s="7" t="inlineStr">
        <is>
          <t>Исходный шаблон договора</t>
        </is>
      </c>
      <c r="B8" s="7" t="inlineStr">
        <is>
          <t>НЕ ПРИЛОЖЕН</t>
        </is>
      </c>
      <c r="C8" s="7" t="inlineStr">
        <is>
          <t>Папка ./input пуста (ls -la input/ от 03.09.2026 14:22) — структура собрана как типовая, не по шаблону куратора</t>
        </is>
      </c>
    </row>
    <row r="9">
      <c r="A9" s="7" t="inlineStr">
        <is>
          <t>Реквизиты сторон, сроки, НДС, неустойка</t>
        </is>
      </c>
      <c r="B9" s="7" t="inlineStr">
        <is>
          <t>нет данных</t>
        </is>
      </c>
      <c r="C9" s="7" t="inlineStr">
        <is>
          <t>Плейсхолдеры ⟨УТОЧНИТЬ: …⟩ — в постановке задачи и вложениях отсутствуют</t>
        </is>
      </c>
    </row>
    <row r="11">
      <c r="A11" t="inlineStr">
        <is>
          <t>Файл собран</t>
        </is>
      </c>
      <c r="B11" t="inlineStr">
        <is>
          <t>2026-09-03 14:25 (Asia/Tashkent, UTC+5)</t>
        </is>
      </c>
      <c r="C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2026-09-03T09:25:17Z</dcterms:created>
  <dcterms:modified xmlns:dcterms="http://purl.org/dc/terms/" xmlns:xsi="http://www.w3.org/2001/XMLSchema-instance" xsi:type="dcterms:W3CDTF">2026-09-03T09:25:17Z</dcterms:modified>
</cp:coreProperties>
</file>